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4\Desktop\Исполнение, за III квартал. 2020 г\"/>
    </mc:Choice>
  </mc:AlternateContent>
  <bookViews>
    <workbookView xWindow="0" yWindow="0" windowWidth="20490" windowHeight="7650"/>
  </bookViews>
  <sheets>
    <sheet name="Город" sheetId="1" r:id="rId1"/>
  </sheets>
  <definedNames>
    <definedName name="_xlnm.Print_Titles" localSheetId="0">Город!$14:$17</definedName>
    <definedName name="_xlnm.Print_Area" localSheetId="0">Город!$A$1:$S$49</definedName>
  </definedNames>
  <calcPr calcId="162913"/>
</workbook>
</file>

<file path=xl/calcChain.xml><?xml version="1.0" encoding="utf-8"?>
<calcChain xmlns="http://schemas.openxmlformats.org/spreadsheetml/2006/main">
  <c r="G20" i="1" l="1"/>
  <c r="I39" i="1"/>
  <c r="J39" i="1" s="1"/>
  <c r="F39" i="1"/>
  <c r="H39" i="1"/>
  <c r="I42" i="1"/>
  <c r="G42" i="1"/>
  <c r="F34" i="1" l="1"/>
  <c r="H34" i="1" s="1"/>
  <c r="F35" i="1"/>
  <c r="H35" i="1" s="1"/>
  <c r="F36" i="1"/>
  <c r="H36" i="1" s="1"/>
  <c r="F38" i="1"/>
  <c r="H38" i="1" s="1"/>
  <c r="F29" i="1"/>
  <c r="H29" i="1" s="1"/>
  <c r="I34" i="1"/>
  <c r="I35" i="1"/>
  <c r="I36" i="1"/>
  <c r="I38" i="1"/>
  <c r="I29" i="1"/>
  <c r="G46" i="1"/>
  <c r="I47" i="1"/>
  <c r="I46" i="1" s="1"/>
  <c r="J34" i="1" l="1"/>
  <c r="J29" i="1"/>
  <c r="J36" i="1"/>
  <c r="J35" i="1"/>
  <c r="J38" i="1"/>
  <c r="D42" i="1"/>
  <c r="G19" i="1" l="1"/>
  <c r="G18" i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41" i="1"/>
  <c r="J41" i="1" s="1"/>
  <c r="H43" i="1"/>
  <c r="J43" i="1" s="1"/>
  <c r="H44" i="1"/>
  <c r="J44" i="1" s="1"/>
  <c r="H46" i="1"/>
  <c r="J46" i="1" s="1"/>
  <c r="H47" i="1"/>
  <c r="J47" i="1" s="1"/>
  <c r="F20" i="1"/>
  <c r="H20" i="1" s="1"/>
  <c r="I20" i="1" l="1"/>
  <c r="J20" i="1" s="1"/>
  <c r="F40" i="1" l="1"/>
  <c r="H40" i="1" s="1"/>
  <c r="J40" i="1" s="1"/>
  <c r="D40" i="1"/>
  <c r="I19" i="1" l="1"/>
  <c r="I18" i="1" l="1"/>
  <c r="F19" i="1"/>
  <c r="H19" i="1" s="1"/>
  <c r="J19" i="1" s="1"/>
  <c r="F42" i="1"/>
  <c r="H42" i="1" s="1"/>
  <c r="J42" i="1" s="1"/>
  <c r="F18" i="1" l="1"/>
  <c r="H18" i="1" s="1"/>
  <c r="J18" i="1" s="1"/>
</calcChain>
</file>

<file path=xl/sharedStrings.xml><?xml version="1.0" encoding="utf-8"?>
<sst xmlns="http://schemas.openxmlformats.org/spreadsheetml/2006/main" count="317" uniqueCount="91">
  <si>
    <t>      форма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</si>
  <si>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</si>
  <si>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</si>
  <si>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</si>
  <si>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</si>
  <si>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</si>
  <si>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</si>
  <si>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</si>
  <si>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</si>
  <si>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</si>
  <si>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</si>
  <si>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</si>
  <si>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отклонение</t>
  </si>
  <si>
    <t>причины отклонения</t>
  </si>
  <si>
    <t>1.1.</t>
  </si>
  <si>
    <t>Приложение 4
к Правилам утверждения инвестиционных
программ (проектов) субъекта естественной
монополии, их корректировки, а также
проведения анализа информации об их исполнении</t>
  </si>
  <si>
    <t>№ 
п/п</t>
  </si>
  <si>
    <t>Государственное коммунальное предприятие "Горводоканал" отдела жилищно-коммунального хозяйства,</t>
  </si>
  <si>
    <t>(наименование субъекта)</t>
  </si>
  <si>
    <t>Подача воды по распределительным сетям и отвод сточных вод</t>
  </si>
  <si>
    <t>(вид деятельности)</t>
  </si>
  <si>
    <t>Информация субъекта естественной монополии</t>
  </si>
  <si>
    <t>пассажирского транспорта и автомобильных дорог акимата города Экибастуза"</t>
  </si>
  <si>
    <t xml:space="preserve">Водоснабжение </t>
  </si>
  <si>
    <t>Подача питьевой воды по распределительным сетям</t>
  </si>
  <si>
    <t>Подача технической воды по распределительным сетям</t>
  </si>
  <si>
    <t xml:space="preserve">Водоотведение </t>
  </si>
  <si>
    <t>-</t>
  </si>
  <si>
    <t>км</t>
  </si>
  <si>
    <t>работа</t>
  </si>
  <si>
    <t>I</t>
  </si>
  <si>
    <t>1.1.1.</t>
  </si>
  <si>
    <t>1.1.2.</t>
  </si>
  <si>
    <t>1.1.3.</t>
  </si>
  <si>
    <t>1.1.4.</t>
  </si>
  <si>
    <t>1.1.5.</t>
  </si>
  <si>
    <t>II</t>
  </si>
  <si>
    <t>1.2.</t>
  </si>
  <si>
    <t>1.2.1.</t>
  </si>
  <si>
    <t>Капитальный ремонт магистрального водовода Ду800 от насосной станции 1 подъема до водопроводных очистных сооружений г.Экибастуза, приводящий к увеличению стоимости основных средств</t>
  </si>
  <si>
    <t>Капитальный ремонт объектов ОВС, приводящий к увеличению стоимости основных средств</t>
  </si>
  <si>
    <t>Капитальный ремонт технологического оборудования ЦТП города, приводящий к увеличению стоимости основных средств</t>
  </si>
  <si>
    <t>ВСЕГО на 2020 год, в том числе:</t>
  </si>
  <si>
    <t>Капитальный ремонт магистрального водовода Ду 1020 мм от ОВС до ПК-16, приводящий к увеличению стоимости основных средств</t>
  </si>
  <si>
    <t xml:space="preserve">Капитальный ремонт магистрального водовода Ду 800 мм от насосной станции 1 подъема до водопроводных очистных сооружений г. Экибастуза, приводящий к увеличению стоимости основных средств </t>
  </si>
  <si>
    <t>Капитальный ремонт  сетей холодного водоснабжения от ВК по ул.Абая до ЦТП-52 (5а микрорайон), приводящий к увеличению стоимости основных средств</t>
  </si>
  <si>
    <t>Капитальный ремонт сетей холодного водоснабжения  к ЦТП-91, приводящий к увеличению стоимости основных средств</t>
  </si>
  <si>
    <t>Капитальный ремонт водопроводных сетей по ул. Новоселов от ул. Пшембаева до Школьного проезда, приводящий к увеличению стоимости основных средств</t>
  </si>
  <si>
    <t>Капитальный ремонт (замена) магистрального водовода Ду1000  на участке в районе ПК "Весна", протяженностью 2,2 км, г.Экибастуз Павлодарской области (I этап - приобретение трубы)</t>
  </si>
  <si>
    <t>1.1.6</t>
  </si>
  <si>
    <t>1.1.7</t>
  </si>
  <si>
    <t>1.1.8</t>
  </si>
  <si>
    <t>2.1</t>
  </si>
  <si>
    <t>Капитальный ремонт канализационного коллектора Ду 500 мм по ул.Матросова, приводящий к увеличению стоимости основных средств</t>
  </si>
  <si>
    <t>2.2</t>
  </si>
  <si>
    <t>Капитальный ремонт КНС 27 микрорайона, приводящий к увеличению стоимости основных средств</t>
  </si>
  <si>
    <t>2.3</t>
  </si>
  <si>
    <t>Приобретение основных средств</t>
  </si>
  <si>
    <t xml:space="preserve">ед. </t>
  </si>
  <si>
    <t>2.3.1</t>
  </si>
  <si>
    <t>Специальная автотехника</t>
  </si>
  <si>
    <t>Совместный приказ РГУ "Департамент Комитета по регулированию естественных монополий Министерства национальной экономики РК Павлодарской области" и ГУ "Управление энергетики и жилищно-коммунального хозяйства Павлодарской области" №16-ОД от 26 февраля 2020 года (№24-ОД от 26 февраля 2020 года) "О внесении изменений в утвержденную инвестиционную программу на услуги государственного коммунального предприятия "Горводоканал" отдела жилищно-коммунального хозяйства, пассажирского транспорта и автомобильных дорог акимата города Экибастуза по подаче воды по распределительным сетям и отводу сточных вод на период 2017-2022 годы"</t>
  </si>
  <si>
    <t>Экономия по результатам проведения конкурса</t>
  </si>
  <si>
    <t>*)</t>
  </si>
  <si>
    <t>*) Мероприятие требует корректировки</t>
  </si>
  <si>
    <t>1.1.9</t>
  </si>
  <si>
    <t>1.1.10</t>
  </si>
  <si>
    <t>1.1.11</t>
  </si>
  <si>
    <t>Разработка проектно-сметной документации</t>
  </si>
  <si>
    <t>1.1.12</t>
  </si>
  <si>
    <t>Проведение комплексной вневедомственной экспертизы проектов</t>
  </si>
  <si>
    <t>Техническая экспертиза исполнения инвестиционных программ 2019 года</t>
  </si>
  <si>
    <t>услуга</t>
  </si>
  <si>
    <t>1.1.13</t>
  </si>
  <si>
    <t>Капитальный ремонт сетей горячего водоснабжения от ул. Б.Жырау 278а до ул. Гоголя 16</t>
  </si>
  <si>
    <t>Ремонт магистрального водовода по ул. Беркимбаева от Угольного до Центрального проезда (8А микрорайон)</t>
  </si>
  <si>
    <t>Капитальный ремонт сетей холодного и горячего водоснабжения от ВК до жилых домов по ул. Б.Момышулы 70,72 (6 мкр.)</t>
  </si>
  <si>
    <t>Капитальный ремонт сетей холодного водоснабжения переход через ул. Абая от ВК до жилого дома по ул. Целинная 54а/147 (30 мкр.)</t>
  </si>
  <si>
    <t>Капитальный ремонт сетей холодного и горячего водоснабжения от ВК до жилых домов по ул. Б.Момышулы 66,64,62 (6 мкр.)</t>
  </si>
  <si>
    <t>1.1.14</t>
  </si>
  <si>
    <t>Техническое обследование объектов</t>
  </si>
  <si>
    <t>2.3.</t>
  </si>
  <si>
    <t>Капитальный ремонт объектов КОС (замена насосных агрегатов с электродвигателями, приводящий к увеличению основных средств</t>
  </si>
  <si>
    <t>1.1.15</t>
  </si>
  <si>
    <t>Реконструкция ограждения очистных водопроводных сооружений II-го подъема, г.Экибастуз Павлодарской области</t>
  </si>
  <si>
    <t>Мероприятие на стадии реализации</t>
  </si>
  <si>
    <t xml:space="preserve"> о ходе исполнения субъектом инвестиционной программы (проекта) за III квартал 2020 года</t>
  </si>
  <si>
    <t>1.1.16</t>
  </si>
  <si>
    <t>1.1.17</t>
  </si>
  <si>
    <t>1.1.18</t>
  </si>
  <si>
    <t>1.1.19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</si>
</sst>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3" fontId="6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3" fontId="4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2" fillId="2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top" wrapText="1"/>
    </xf>
    <xf numFmtId="165" fontId="2" fillId="2" borderId="0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top" wrapText="1"/>
    </xf>
    <xf numFmtId="165" fontId="6" fillId="3" borderId="1" xfId="0" applyNumberFormat="1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165" fontId="6" fillId="4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165" fontId="6" fillId="4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textRotation="90" wrapText="1"/>
    </xf>
    <xf numFmtId="0" fontId="7" fillId="0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view="pageBreakPreview" zoomScale="85" zoomScaleNormal="55" zoomScaleSheetLayoutView="85" workbookViewId="0">
      <selection activeCell="Z12" sqref="Z12"/>
    </sheetView>
  </sheetViews>
  <sheetFormatPr defaultRowHeight="15.75" x14ac:dyDescent="0.25"/>
  <cols>
    <col min="1" max="1" width="6.5703125" style="3" customWidth="1"/>
    <col min="2" max="2" width="34.5703125" style="2" customWidth="1"/>
    <col min="3" max="3" width="15.42578125" style="2" customWidth="1"/>
    <col min="4" max="5" width="9.140625" style="2"/>
    <col min="6" max="6" width="17.28515625" style="2" customWidth="1"/>
    <col min="7" max="7" width="13.140625" style="2" bestFit="1" customWidth="1"/>
    <col min="8" max="8" width="17.42578125" style="2" customWidth="1"/>
    <col min="9" max="9" width="13.140625" style="2" bestFit="1" customWidth="1"/>
    <col min="10" max="10" width="14.140625" style="2" bestFit="1" customWidth="1"/>
    <col min="11" max="11" width="16.5703125" style="2" customWidth="1"/>
    <col min="12" max="12" width="7.5703125" style="2" customWidth="1"/>
    <col min="13" max="13" width="8.140625" style="2" customWidth="1"/>
    <col min="14" max="14" width="12.5703125" style="2" customWidth="1"/>
    <col min="15" max="15" width="12.7109375" style="2" customWidth="1"/>
    <col min="16" max="16" width="8.5703125" style="2" customWidth="1"/>
    <col min="17" max="17" width="8.28515625" style="2" customWidth="1"/>
    <col min="18" max="19" width="10.28515625" style="2" customWidth="1"/>
    <col min="20" max="16384" width="9.140625" style="2"/>
  </cols>
  <sheetData>
    <row r="1" spans="1:19" ht="93" customHeight="1" x14ac:dyDescent="0.25">
      <c r="A1" s="7"/>
      <c r="B1" s="7"/>
      <c r="O1" s="61" t="s">
        <v>15</v>
      </c>
      <c r="P1" s="61"/>
      <c r="Q1" s="61"/>
      <c r="R1" s="61"/>
      <c r="S1" s="61"/>
    </row>
    <row r="2" spans="1:19" x14ac:dyDescent="0.25">
      <c r="A2" s="7"/>
      <c r="B2" s="7"/>
      <c r="O2" s="10"/>
      <c r="P2" s="10"/>
      <c r="Q2" s="10"/>
      <c r="R2" s="10"/>
      <c r="S2" s="10"/>
    </row>
    <row r="3" spans="1:19" x14ac:dyDescent="0.2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x14ac:dyDescent="0.25">
      <c r="A4" s="62" t="s">
        <v>21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ht="15.75" customHeight="1" x14ac:dyDescent="0.25">
      <c r="A5" s="62" t="s">
        <v>86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4.25" customHeight="1" x14ac:dyDescent="0.25">
      <c r="A6" s="63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7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30.75" customHeight="1" x14ac:dyDescent="0.25">
      <c r="A8" s="63" t="s">
        <v>22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24" customHeight="1" x14ac:dyDescent="0.25">
      <c r="A9" s="65" t="s">
        <v>18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24" customHeight="1" x14ac:dyDescent="0.25">
      <c r="A10" s="63" t="s">
        <v>19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x14ac:dyDescent="0.25">
      <c r="A11" s="65" t="s">
        <v>20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84" customHeight="1" x14ac:dyDescent="0.25">
      <c r="A12" s="59" t="s">
        <v>61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19" ht="19.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5">
      <c r="A14" s="67" t="s">
        <v>16</v>
      </c>
      <c r="B14" s="68" t="s">
        <v>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1:19" s="4" customFormat="1" ht="78.75" x14ac:dyDescent="0.25">
      <c r="A15" s="67"/>
      <c r="B15" s="11" t="s">
        <v>2</v>
      </c>
      <c r="C15" s="11" t="s">
        <v>3</v>
      </c>
      <c r="D15" s="67" t="s">
        <v>4</v>
      </c>
      <c r="E15" s="67"/>
      <c r="F15" s="67" t="s">
        <v>5</v>
      </c>
      <c r="G15" s="67"/>
      <c r="H15" s="67" t="s">
        <v>6</v>
      </c>
      <c r="I15" s="67"/>
      <c r="J15" s="67"/>
      <c r="K15" s="67"/>
      <c r="L15" s="67" t="s">
        <v>7</v>
      </c>
      <c r="M15" s="67"/>
      <c r="N15" s="67"/>
      <c r="O15" s="67"/>
      <c r="P15" s="67" t="s">
        <v>8</v>
      </c>
      <c r="Q15" s="67"/>
      <c r="R15" s="67" t="s">
        <v>9</v>
      </c>
      <c r="S15" s="67"/>
    </row>
    <row r="16" spans="1:19" s="4" customFormat="1" ht="47.25" x14ac:dyDescent="0.25">
      <c r="A16" s="12"/>
      <c r="B16" s="13"/>
      <c r="C16" s="13"/>
      <c r="D16" s="11" t="s">
        <v>10</v>
      </c>
      <c r="E16" s="11" t="s">
        <v>11</v>
      </c>
      <c r="F16" s="11" t="s">
        <v>10</v>
      </c>
      <c r="G16" s="11" t="s">
        <v>11</v>
      </c>
      <c r="H16" s="11" t="s">
        <v>10</v>
      </c>
      <c r="I16" s="11" t="s">
        <v>11</v>
      </c>
      <c r="J16" s="11" t="s">
        <v>12</v>
      </c>
      <c r="K16" s="11" t="s">
        <v>13</v>
      </c>
      <c r="L16" s="11" t="s">
        <v>10</v>
      </c>
      <c r="M16" s="11" t="s">
        <v>11</v>
      </c>
      <c r="N16" s="11" t="s">
        <v>12</v>
      </c>
      <c r="O16" s="11" t="s">
        <v>13</v>
      </c>
      <c r="P16" s="11" t="s">
        <v>10</v>
      </c>
      <c r="Q16" s="11" t="s">
        <v>11</v>
      </c>
      <c r="R16" s="11" t="s">
        <v>10</v>
      </c>
      <c r="S16" s="11" t="s">
        <v>11</v>
      </c>
    </row>
    <row r="17" spans="1:19" s="4" customForma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  <c r="Q17" s="11">
        <v>17</v>
      </c>
      <c r="R17" s="11">
        <v>18</v>
      </c>
      <c r="S17" s="11">
        <v>19</v>
      </c>
    </row>
    <row r="18" spans="1:19" ht="31.5" x14ac:dyDescent="0.25">
      <c r="A18" s="8"/>
      <c r="B18" s="52" t="s">
        <v>42</v>
      </c>
      <c r="C18" s="9"/>
      <c r="D18" s="9"/>
      <c r="E18" s="9"/>
      <c r="F18" s="14">
        <f>F19+F42</f>
        <v>555212.20200000005</v>
      </c>
      <c r="G18" s="14">
        <f>G19+G42</f>
        <v>129779.12599999999</v>
      </c>
      <c r="H18" s="14">
        <f>F18</f>
        <v>555212.20200000005</v>
      </c>
      <c r="I18" s="14">
        <f>I19+I42</f>
        <v>129779.12599999999</v>
      </c>
      <c r="J18" s="14">
        <f>I18-H18</f>
        <v>-425433.07600000006</v>
      </c>
      <c r="K18" s="51"/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</row>
    <row r="19" spans="1:19" x14ac:dyDescent="0.25">
      <c r="A19" s="11" t="s">
        <v>30</v>
      </c>
      <c r="B19" s="16" t="s">
        <v>23</v>
      </c>
      <c r="C19" s="12"/>
      <c r="D19" s="12"/>
      <c r="E19" s="12"/>
      <c r="F19" s="14">
        <f>F20+F40</f>
        <v>418636.49600000004</v>
      </c>
      <c r="G19" s="14">
        <f>G20+G40</f>
        <v>105329.09699999999</v>
      </c>
      <c r="H19" s="14">
        <f t="shared" ref="H19:H47" si="0">F19</f>
        <v>418636.49600000004</v>
      </c>
      <c r="I19" s="14">
        <f>I20+I40</f>
        <v>105329.09699999999</v>
      </c>
      <c r="J19" s="14">
        <f t="shared" ref="J19:J47" si="1">I19-H19</f>
        <v>-313307.39900000003</v>
      </c>
      <c r="K19" s="51"/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</row>
    <row r="20" spans="1:19" s="4" customFormat="1" ht="31.5" x14ac:dyDescent="0.25">
      <c r="A20" s="11" t="s">
        <v>14</v>
      </c>
      <c r="B20" s="16" t="s">
        <v>24</v>
      </c>
      <c r="C20" s="12"/>
      <c r="D20" s="14"/>
      <c r="E20" s="14"/>
      <c r="F20" s="14">
        <f>SUM(F21:F28)</f>
        <v>360965.49600000004</v>
      </c>
      <c r="G20" s="14">
        <f>G29+G30+G31+G32+G33+G34+G35+G36+G38+G37+G39+G28</f>
        <v>105329.09699999999</v>
      </c>
      <c r="H20" s="14">
        <f t="shared" si="0"/>
        <v>360965.49600000004</v>
      </c>
      <c r="I20" s="14">
        <f>G20</f>
        <v>105329.09699999999</v>
      </c>
      <c r="J20" s="14">
        <f t="shared" si="1"/>
        <v>-255636.39900000003</v>
      </c>
      <c r="K20" s="51"/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</row>
    <row r="21" spans="1:19" ht="78.75" x14ac:dyDescent="0.25">
      <c r="A21" s="19" t="s">
        <v>31</v>
      </c>
      <c r="B21" s="31" t="s">
        <v>43</v>
      </c>
      <c r="C21" s="32" t="s">
        <v>28</v>
      </c>
      <c r="D21" s="33">
        <v>0.40600000000000003</v>
      </c>
      <c r="E21" s="9"/>
      <c r="F21" s="34">
        <v>98094.64</v>
      </c>
      <c r="G21" s="17" t="s">
        <v>63</v>
      </c>
      <c r="H21" s="17">
        <f t="shared" si="0"/>
        <v>98094.64</v>
      </c>
      <c r="I21" s="17"/>
      <c r="J21" s="17">
        <f t="shared" si="1"/>
        <v>-98094.64</v>
      </c>
      <c r="K21" s="51"/>
      <c r="L21" s="9" t="s">
        <v>27</v>
      </c>
      <c r="M21" s="9" t="s">
        <v>27</v>
      </c>
      <c r="N21" s="9" t="s">
        <v>27</v>
      </c>
      <c r="O21" s="9" t="s">
        <v>27</v>
      </c>
      <c r="P21" s="9" t="s">
        <v>27</v>
      </c>
      <c r="Q21" s="9" t="s">
        <v>27</v>
      </c>
      <c r="R21" s="9" t="s">
        <v>27</v>
      </c>
      <c r="S21" s="9" t="s">
        <v>27</v>
      </c>
    </row>
    <row r="22" spans="1:19" ht="126" x14ac:dyDescent="0.25">
      <c r="A22" s="19" t="s">
        <v>32</v>
      </c>
      <c r="B22" s="31" t="s">
        <v>44</v>
      </c>
      <c r="C22" s="32" t="s">
        <v>28</v>
      </c>
      <c r="D22" s="33">
        <v>0.35899999999999999</v>
      </c>
      <c r="E22" s="9"/>
      <c r="F22" s="35">
        <v>39157.843999999997</v>
      </c>
      <c r="G22" s="17" t="s">
        <v>63</v>
      </c>
      <c r="H22" s="17">
        <f t="shared" si="0"/>
        <v>39157.843999999997</v>
      </c>
      <c r="I22" s="17"/>
      <c r="J22" s="17">
        <f t="shared" si="1"/>
        <v>-39157.843999999997</v>
      </c>
      <c r="K22" s="51"/>
      <c r="L22" s="9" t="s">
        <v>27</v>
      </c>
      <c r="M22" s="9" t="s">
        <v>27</v>
      </c>
      <c r="N22" s="9" t="s">
        <v>27</v>
      </c>
      <c r="O22" s="9" t="s">
        <v>27</v>
      </c>
      <c r="P22" s="9" t="s">
        <v>27</v>
      </c>
      <c r="Q22" s="9" t="s">
        <v>27</v>
      </c>
      <c r="R22" s="9" t="s">
        <v>27</v>
      </c>
      <c r="S22" s="9" t="s">
        <v>27</v>
      </c>
    </row>
    <row r="23" spans="1:19" ht="94.5" x14ac:dyDescent="0.25">
      <c r="A23" s="36" t="s">
        <v>33</v>
      </c>
      <c r="B23" s="31" t="s">
        <v>45</v>
      </c>
      <c r="C23" s="32" t="s">
        <v>28</v>
      </c>
      <c r="D23" s="33">
        <v>0.95</v>
      </c>
      <c r="E23" s="9"/>
      <c r="F23" s="37">
        <v>63686.319000000003</v>
      </c>
      <c r="G23" s="17" t="s">
        <v>63</v>
      </c>
      <c r="H23" s="17">
        <f t="shared" si="0"/>
        <v>63686.319000000003</v>
      </c>
      <c r="I23" s="17"/>
      <c r="J23" s="17">
        <f t="shared" si="1"/>
        <v>-63686.319000000003</v>
      </c>
      <c r="K23" s="51"/>
      <c r="L23" s="9" t="s">
        <v>27</v>
      </c>
      <c r="M23" s="9" t="s">
        <v>27</v>
      </c>
      <c r="N23" s="9" t="s">
        <v>27</v>
      </c>
      <c r="O23" s="9" t="s">
        <v>27</v>
      </c>
      <c r="P23" s="9" t="s">
        <v>27</v>
      </c>
      <c r="Q23" s="9" t="s">
        <v>27</v>
      </c>
      <c r="R23" s="9" t="s">
        <v>27</v>
      </c>
      <c r="S23" s="9" t="s">
        <v>27</v>
      </c>
    </row>
    <row r="24" spans="1:19" ht="78.75" x14ac:dyDescent="0.25">
      <c r="A24" s="36" t="s">
        <v>34</v>
      </c>
      <c r="B24" s="31" t="s">
        <v>46</v>
      </c>
      <c r="C24" s="32" t="s">
        <v>28</v>
      </c>
      <c r="D24" s="33">
        <v>0.67</v>
      </c>
      <c r="E24" s="18"/>
      <c r="F24" s="35">
        <v>26455</v>
      </c>
      <c r="G24" s="17" t="s">
        <v>63</v>
      </c>
      <c r="H24" s="17">
        <f t="shared" si="0"/>
        <v>26455</v>
      </c>
      <c r="I24" s="17"/>
      <c r="J24" s="17">
        <f t="shared" si="1"/>
        <v>-26455</v>
      </c>
      <c r="K24" s="51"/>
      <c r="L24" s="9" t="s">
        <v>27</v>
      </c>
      <c r="M24" s="9" t="s">
        <v>27</v>
      </c>
      <c r="N24" s="9" t="s">
        <v>27</v>
      </c>
      <c r="O24" s="9" t="s">
        <v>27</v>
      </c>
      <c r="P24" s="9" t="s">
        <v>27</v>
      </c>
      <c r="Q24" s="9" t="s">
        <v>27</v>
      </c>
      <c r="R24" s="9" t="s">
        <v>27</v>
      </c>
      <c r="S24" s="9" t="s">
        <v>27</v>
      </c>
    </row>
    <row r="25" spans="1:19" ht="94.5" x14ac:dyDescent="0.25">
      <c r="A25" s="19" t="s">
        <v>35</v>
      </c>
      <c r="B25" s="31" t="s">
        <v>47</v>
      </c>
      <c r="C25" s="32" t="s">
        <v>28</v>
      </c>
      <c r="D25" s="33">
        <v>0.35899999999999999</v>
      </c>
      <c r="E25" s="18"/>
      <c r="F25" s="35">
        <v>18250.062000000002</v>
      </c>
      <c r="G25" s="17" t="s">
        <v>63</v>
      </c>
      <c r="H25" s="17">
        <f t="shared" si="0"/>
        <v>18250.062000000002</v>
      </c>
      <c r="I25" s="17"/>
      <c r="J25" s="17">
        <f t="shared" si="1"/>
        <v>-18250.062000000002</v>
      </c>
      <c r="K25" s="51"/>
      <c r="L25" s="9" t="s">
        <v>27</v>
      </c>
      <c r="M25" s="9" t="s">
        <v>27</v>
      </c>
      <c r="N25" s="9" t="s">
        <v>27</v>
      </c>
      <c r="O25" s="9" t="s">
        <v>27</v>
      </c>
      <c r="P25" s="9" t="s">
        <v>27</v>
      </c>
      <c r="Q25" s="9" t="s">
        <v>27</v>
      </c>
      <c r="R25" s="9" t="s">
        <v>27</v>
      </c>
      <c r="S25" s="9" t="s">
        <v>27</v>
      </c>
    </row>
    <row r="26" spans="1:19" s="20" customFormat="1" ht="47.25" x14ac:dyDescent="0.25">
      <c r="A26" s="38" t="s">
        <v>49</v>
      </c>
      <c r="B26" s="39" t="s">
        <v>40</v>
      </c>
      <c r="C26" s="40" t="s">
        <v>29</v>
      </c>
      <c r="D26" s="40">
        <v>1</v>
      </c>
      <c r="E26" s="18"/>
      <c r="F26" s="35">
        <v>67320.425000000003</v>
      </c>
      <c r="G26" s="17" t="s">
        <v>63</v>
      </c>
      <c r="H26" s="17">
        <f t="shared" si="0"/>
        <v>67320.425000000003</v>
      </c>
      <c r="I26" s="17"/>
      <c r="J26" s="17">
        <f t="shared" si="1"/>
        <v>-67320.425000000003</v>
      </c>
      <c r="K26" s="51"/>
      <c r="L26" s="9" t="s">
        <v>27</v>
      </c>
      <c r="M26" s="9" t="s">
        <v>27</v>
      </c>
      <c r="N26" s="9" t="s">
        <v>27</v>
      </c>
      <c r="O26" s="9" t="s">
        <v>27</v>
      </c>
      <c r="P26" s="9" t="s">
        <v>27</v>
      </c>
      <c r="Q26" s="9" t="s">
        <v>27</v>
      </c>
      <c r="R26" s="9" t="s">
        <v>27</v>
      </c>
      <c r="S26" s="9" t="s">
        <v>27</v>
      </c>
    </row>
    <row r="27" spans="1:19" s="23" customFormat="1" ht="78.75" x14ac:dyDescent="0.25">
      <c r="A27" s="41" t="s">
        <v>50</v>
      </c>
      <c r="B27" s="39" t="s">
        <v>41</v>
      </c>
      <c r="C27" s="40" t="s">
        <v>29</v>
      </c>
      <c r="D27" s="40">
        <v>1</v>
      </c>
      <c r="E27" s="22"/>
      <c r="F27" s="35">
        <v>25954.71</v>
      </c>
      <c r="G27" s="17" t="s">
        <v>63</v>
      </c>
      <c r="H27" s="17">
        <f t="shared" si="0"/>
        <v>25954.71</v>
      </c>
      <c r="I27" s="22"/>
      <c r="J27" s="17">
        <f t="shared" si="1"/>
        <v>-25954.71</v>
      </c>
      <c r="K27" s="51"/>
      <c r="L27" s="9" t="s">
        <v>27</v>
      </c>
      <c r="M27" s="9" t="s">
        <v>27</v>
      </c>
      <c r="N27" s="9" t="s">
        <v>27</v>
      </c>
      <c r="O27" s="9" t="s">
        <v>27</v>
      </c>
      <c r="P27" s="9" t="s">
        <v>27</v>
      </c>
      <c r="Q27" s="9" t="s">
        <v>27</v>
      </c>
      <c r="R27" s="9" t="s">
        <v>27</v>
      </c>
      <c r="S27" s="9" t="s">
        <v>27</v>
      </c>
    </row>
    <row r="28" spans="1:19" s="23" customFormat="1" ht="110.25" x14ac:dyDescent="0.25">
      <c r="A28" s="41" t="s">
        <v>51</v>
      </c>
      <c r="B28" s="31" t="s">
        <v>48</v>
      </c>
      <c r="C28" s="40" t="s">
        <v>28</v>
      </c>
      <c r="D28" s="42">
        <v>3.6999999999999998E-2</v>
      </c>
      <c r="E28" s="22">
        <v>1.1000000000000001</v>
      </c>
      <c r="F28" s="43">
        <v>22046.495999999999</v>
      </c>
      <c r="G28" s="22">
        <v>30927.044999999998</v>
      </c>
      <c r="H28" s="17">
        <f t="shared" si="0"/>
        <v>22046.495999999999</v>
      </c>
      <c r="I28" s="22">
        <v>30927.044999999998</v>
      </c>
      <c r="J28" s="17">
        <f>I28-H28</f>
        <v>8880.5489999999991</v>
      </c>
      <c r="K28" s="9" t="s">
        <v>85</v>
      </c>
      <c r="L28" s="9" t="s">
        <v>27</v>
      </c>
      <c r="M28" s="9" t="s">
        <v>27</v>
      </c>
      <c r="N28" s="9" t="s">
        <v>27</v>
      </c>
      <c r="O28" s="9" t="s">
        <v>27</v>
      </c>
      <c r="P28" s="9" t="s">
        <v>27</v>
      </c>
      <c r="Q28" s="9" t="s">
        <v>27</v>
      </c>
      <c r="R28" s="9" t="s">
        <v>27</v>
      </c>
      <c r="S28" s="9" t="s">
        <v>27</v>
      </c>
    </row>
    <row r="29" spans="1:19" s="23" customFormat="1" ht="47.25" x14ac:dyDescent="0.25">
      <c r="A29" s="41" t="s">
        <v>65</v>
      </c>
      <c r="B29" s="31" t="s">
        <v>74</v>
      </c>
      <c r="C29" s="40" t="s">
        <v>28</v>
      </c>
      <c r="D29" s="53">
        <v>0</v>
      </c>
      <c r="E29" s="22">
        <v>0.2</v>
      </c>
      <c r="F29" s="54">
        <f>D29</f>
        <v>0</v>
      </c>
      <c r="G29" s="56">
        <v>1768.7370000000001</v>
      </c>
      <c r="H29" s="55">
        <f>F29</f>
        <v>0</v>
      </c>
      <c r="I29" s="56">
        <f>G29</f>
        <v>1768.7370000000001</v>
      </c>
      <c r="J29" s="57">
        <f t="shared" ref="J29:J39" si="2">I29-H29</f>
        <v>1768.7370000000001</v>
      </c>
      <c r="K29" s="9"/>
      <c r="L29" s="9" t="s">
        <v>27</v>
      </c>
      <c r="M29" s="9" t="s">
        <v>27</v>
      </c>
      <c r="N29" s="9" t="s">
        <v>27</v>
      </c>
      <c r="O29" s="9" t="s">
        <v>27</v>
      </c>
      <c r="P29" s="9" t="s">
        <v>27</v>
      </c>
      <c r="Q29" s="9" t="s">
        <v>27</v>
      </c>
      <c r="R29" s="9" t="s">
        <v>27</v>
      </c>
      <c r="S29" s="9" t="s">
        <v>27</v>
      </c>
    </row>
    <row r="30" spans="1:19" s="23" customFormat="1" ht="63" x14ac:dyDescent="0.25">
      <c r="A30" s="41" t="s">
        <v>66</v>
      </c>
      <c r="B30" s="31" t="s">
        <v>75</v>
      </c>
      <c r="C30" s="40" t="s">
        <v>28</v>
      </c>
      <c r="D30" s="53">
        <v>0</v>
      </c>
      <c r="E30" s="22">
        <v>0.1</v>
      </c>
      <c r="F30" s="54">
        <v>0</v>
      </c>
      <c r="G30" s="56">
        <v>6540.8109999999997</v>
      </c>
      <c r="H30" s="55">
        <v>0</v>
      </c>
      <c r="I30" s="56">
        <v>6540.8109999999997</v>
      </c>
      <c r="J30" s="57">
        <v>6540.8109999999997</v>
      </c>
      <c r="K30" s="9"/>
      <c r="L30" s="9"/>
      <c r="M30" s="9"/>
      <c r="N30" s="9"/>
      <c r="O30" s="9"/>
      <c r="P30" s="9"/>
      <c r="Q30" s="9"/>
      <c r="R30" s="9"/>
      <c r="S30" s="9"/>
    </row>
    <row r="31" spans="1:19" s="23" customFormat="1" ht="78.75" x14ac:dyDescent="0.25">
      <c r="A31" s="41" t="s">
        <v>67</v>
      </c>
      <c r="B31" s="31" t="s">
        <v>76</v>
      </c>
      <c r="C31" s="40" t="s">
        <v>28</v>
      </c>
      <c r="D31" s="53">
        <v>0</v>
      </c>
      <c r="E31" s="22">
        <v>0.33</v>
      </c>
      <c r="F31" s="54">
        <v>0</v>
      </c>
      <c r="G31" s="56">
        <v>6598.6379999999999</v>
      </c>
      <c r="H31" s="55">
        <v>0</v>
      </c>
      <c r="I31" s="56">
        <v>6598.6379999999999</v>
      </c>
      <c r="J31" s="56">
        <v>6598.6379999999999</v>
      </c>
      <c r="K31" s="9"/>
      <c r="L31" s="9"/>
      <c r="M31" s="9"/>
      <c r="N31" s="9"/>
      <c r="O31" s="9"/>
      <c r="P31" s="9"/>
      <c r="Q31" s="9"/>
      <c r="R31" s="9"/>
      <c r="S31" s="9"/>
    </row>
    <row r="32" spans="1:19" s="23" customFormat="1" ht="78.75" x14ac:dyDescent="0.25">
      <c r="A32" s="41" t="s">
        <v>69</v>
      </c>
      <c r="B32" s="31" t="s">
        <v>77</v>
      </c>
      <c r="C32" s="40" t="s">
        <v>28</v>
      </c>
      <c r="D32" s="53">
        <v>0</v>
      </c>
      <c r="E32" s="22">
        <v>0.1</v>
      </c>
      <c r="F32" s="54">
        <v>0</v>
      </c>
      <c r="G32" s="56">
        <v>2731.1210000000001</v>
      </c>
      <c r="H32" s="55">
        <v>0</v>
      </c>
      <c r="I32" s="56">
        <v>2731.1210000000001</v>
      </c>
      <c r="J32" s="56">
        <v>2731.1210000000001</v>
      </c>
      <c r="K32" s="9"/>
      <c r="L32" s="9"/>
      <c r="M32" s="9"/>
      <c r="N32" s="9"/>
      <c r="O32" s="9"/>
      <c r="P32" s="9"/>
      <c r="Q32" s="9"/>
      <c r="R32" s="9"/>
      <c r="S32" s="9"/>
    </row>
    <row r="33" spans="1:19" s="23" customFormat="1" ht="78.75" x14ac:dyDescent="0.25">
      <c r="A33" s="41" t="s">
        <v>73</v>
      </c>
      <c r="B33" s="31" t="s">
        <v>78</v>
      </c>
      <c r="C33" s="40" t="s">
        <v>28</v>
      </c>
      <c r="D33" s="53">
        <v>0</v>
      </c>
      <c r="E33" s="22">
        <v>0.51</v>
      </c>
      <c r="F33" s="54">
        <v>0</v>
      </c>
      <c r="G33" s="56">
        <v>9128.6299999999992</v>
      </c>
      <c r="H33" s="55">
        <v>0</v>
      </c>
      <c r="I33" s="56">
        <v>9128.6299999999992</v>
      </c>
      <c r="J33" s="56">
        <v>9128.6299999999992</v>
      </c>
      <c r="K33" s="9"/>
      <c r="L33" s="9"/>
      <c r="M33" s="9"/>
      <c r="N33" s="9"/>
      <c r="O33" s="9"/>
      <c r="P33" s="9"/>
      <c r="Q33" s="9"/>
      <c r="R33" s="9"/>
      <c r="S33" s="9"/>
    </row>
    <row r="34" spans="1:19" s="23" customFormat="1" x14ac:dyDescent="0.25">
      <c r="A34" s="41" t="s">
        <v>79</v>
      </c>
      <c r="B34" s="31" t="s">
        <v>57</v>
      </c>
      <c r="C34" s="40" t="s">
        <v>58</v>
      </c>
      <c r="D34" s="53">
        <v>0</v>
      </c>
      <c r="E34" s="21">
        <v>2</v>
      </c>
      <c r="F34" s="54">
        <f t="shared" ref="F34:F39" si="3">D34</f>
        <v>0</v>
      </c>
      <c r="G34" s="56">
        <v>7819.33</v>
      </c>
      <c r="H34" s="55">
        <f t="shared" ref="H34:H39" si="4">F34</f>
        <v>0</v>
      </c>
      <c r="I34" s="56">
        <f t="shared" ref="I34:I39" si="5">G34</f>
        <v>7819.33</v>
      </c>
      <c r="J34" s="57">
        <f t="shared" si="2"/>
        <v>7819.33</v>
      </c>
      <c r="K34" s="9"/>
      <c r="L34" s="9" t="s">
        <v>27</v>
      </c>
      <c r="M34" s="9" t="s">
        <v>27</v>
      </c>
      <c r="N34" s="9" t="s">
        <v>27</v>
      </c>
      <c r="O34" s="9" t="s">
        <v>27</v>
      </c>
      <c r="P34" s="9" t="s">
        <v>27</v>
      </c>
      <c r="Q34" s="9" t="s">
        <v>27</v>
      </c>
      <c r="R34" s="9" t="s">
        <v>27</v>
      </c>
      <c r="S34" s="9" t="s">
        <v>27</v>
      </c>
    </row>
    <row r="35" spans="1:19" s="23" customFormat="1" ht="31.5" x14ac:dyDescent="0.25">
      <c r="A35" s="41" t="s">
        <v>83</v>
      </c>
      <c r="B35" s="31" t="s">
        <v>68</v>
      </c>
      <c r="C35" s="40" t="s">
        <v>29</v>
      </c>
      <c r="D35" s="53">
        <v>0</v>
      </c>
      <c r="E35" s="21">
        <v>5</v>
      </c>
      <c r="F35" s="54">
        <f t="shared" si="3"/>
        <v>0</v>
      </c>
      <c r="G35" s="56">
        <v>9510</v>
      </c>
      <c r="H35" s="55">
        <f t="shared" si="4"/>
        <v>0</v>
      </c>
      <c r="I35" s="56">
        <f t="shared" si="5"/>
        <v>9510</v>
      </c>
      <c r="J35" s="57">
        <f t="shared" si="2"/>
        <v>9510</v>
      </c>
      <c r="K35" s="9"/>
      <c r="L35" s="9" t="s">
        <v>27</v>
      </c>
      <c r="M35" s="9" t="s">
        <v>27</v>
      </c>
      <c r="N35" s="9" t="s">
        <v>27</v>
      </c>
      <c r="O35" s="9" t="s">
        <v>27</v>
      </c>
      <c r="P35" s="9" t="s">
        <v>27</v>
      </c>
      <c r="Q35" s="9" t="s">
        <v>27</v>
      </c>
      <c r="R35" s="9" t="s">
        <v>27</v>
      </c>
      <c r="S35" s="9" t="s">
        <v>27</v>
      </c>
    </row>
    <row r="36" spans="1:19" s="23" customFormat="1" ht="47.25" x14ac:dyDescent="0.25">
      <c r="A36" s="41" t="s">
        <v>87</v>
      </c>
      <c r="B36" s="31" t="s">
        <v>70</v>
      </c>
      <c r="C36" s="40" t="s">
        <v>72</v>
      </c>
      <c r="D36" s="53">
        <v>0</v>
      </c>
      <c r="E36" s="21">
        <v>2</v>
      </c>
      <c r="F36" s="54">
        <f t="shared" si="3"/>
        <v>0</v>
      </c>
      <c r="G36" s="56">
        <v>800</v>
      </c>
      <c r="H36" s="55">
        <f t="shared" si="4"/>
        <v>0</v>
      </c>
      <c r="I36" s="56">
        <f t="shared" si="5"/>
        <v>800</v>
      </c>
      <c r="J36" s="57">
        <f t="shared" si="2"/>
        <v>800</v>
      </c>
      <c r="K36" s="9"/>
      <c r="L36" s="9" t="s">
        <v>27</v>
      </c>
      <c r="M36" s="9" t="s">
        <v>27</v>
      </c>
      <c r="N36" s="9" t="s">
        <v>27</v>
      </c>
      <c r="O36" s="9" t="s">
        <v>27</v>
      </c>
      <c r="P36" s="9" t="s">
        <v>27</v>
      </c>
      <c r="Q36" s="9" t="s">
        <v>27</v>
      </c>
      <c r="R36" s="9" t="s">
        <v>27</v>
      </c>
      <c r="S36" s="9" t="s">
        <v>27</v>
      </c>
    </row>
    <row r="37" spans="1:19" s="23" customFormat="1" ht="31.5" x14ac:dyDescent="0.25">
      <c r="A37" s="41" t="s">
        <v>88</v>
      </c>
      <c r="B37" s="31" t="s">
        <v>80</v>
      </c>
      <c r="C37" s="40" t="s">
        <v>72</v>
      </c>
      <c r="D37" s="53">
        <v>0</v>
      </c>
      <c r="E37" s="21">
        <v>3</v>
      </c>
      <c r="F37" s="54">
        <v>0</v>
      </c>
      <c r="G37" s="56">
        <v>1350</v>
      </c>
      <c r="H37" s="55">
        <v>0</v>
      </c>
      <c r="I37" s="56">
        <v>1350</v>
      </c>
      <c r="J37" s="57">
        <v>1350</v>
      </c>
      <c r="K37" s="9"/>
      <c r="L37" s="9"/>
      <c r="M37" s="9"/>
      <c r="N37" s="9"/>
      <c r="O37" s="9"/>
      <c r="P37" s="9"/>
      <c r="Q37" s="9"/>
      <c r="R37" s="9"/>
      <c r="S37" s="9"/>
    </row>
    <row r="38" spans="1:19" s="23" customFormat="1" ht="47.25" x14ac:dyDescent="0.25">
      <c r="A38" s="41" t="s">
        <v>89</v>
      </c>
      <c r="B38" s="31" t="s">
        <v>71</v>
      </c>
      <c r="C38" s="40" t="s">
        <v>72</v>
      </c>
      <c r="D38" s="53">
        <v>0</v>
      </c>
      <c r="E38" s="21">
        <v>1</v>
      </c>
      <c r="F38" s="54">
        <f t="shared" si="3"/>
        <v>0</v>
      </c>
      <c r="G38" s="56">
        <v>580.35699999999997</v>
      </c>
      <c r="H38" s="55">
        <f t="shared" si="4"/>
        <v>0</v>
      </c>
      <c r="I38" s="56">
        <f t="shared" si="5"/>
        <v>580.35699999999997</v>
      </c>
      <c r="J38" s="57">
        <f t="shared" si="2"/>
        <v>580.35699999999997</v>
      </c>
      <c r="K38" s="9"/>
      <c r="L38" s="9" t="s">
        <v>27</v>
      </c>
      <c r="M38" s="9" t="s">
        <v>27</v>
      </c>
      <c r="N38" s="9" t="s">
        <v>27</v>
      </c>
      <c r="O38" s="9" t="s">
        <v>27</v>
      </c>
      <c r="P38" s="9" t="s">
        <v>27</v>
      </c>
      <c r="Q38" s="9" t="s">
        <v>27</v>
      </c>
      <c r="R38" s="9" t="s">
        <v>27</v>
      </c>
      <c r="S38" s="9" t="s">
        <v>27</v>
      </c>
    </row>
    <row r="39" spans="1:19" s="23" customFormat="1" ht="85.5" customHeight="1" x14ac:dyDescent="0.25">
      <c r="A39" s="41" t="s">
        <v>90</v>
      </c>
      <c r="B39" s="31" t="s">
        <v>84</v>
      </c>
      <c r="C39" s="40" t="s">
        <v>29</v>
      </c>
      <c r="D39" s="53">
        <v>0</v>
      </c>
      <c r="E39" s="21">
        <v>1</v>
      </c>
      <c r="F39" s="54">
        <f t="shared" si="3"/>
        <v>0</v>
      </c>
      <c r="G39" s="56">
        <v>27574.428</v>
      </c>
      <c r="H39" s="55">
        <f t="shared" si="4"/>
        <v>0</v>
      </c>
      <c r="I39" s="56">
        <f t="shared" si="5"/>
        <v>27574.428</v>
      </c>
      <c r="J39" s="57">
        <f t="shared" si="2"/>
        <v>27574.428</v>
      </c>
      <c r="K39" s="9"/>
      <c r="L39" s="9"/>
      <c r="M39" s="9"/>
      <c r="N39" s="9"/>
      <c r="O39" s="9"/>
      <c r="P39" s="9"/>
      <c r="Q39" s="9"/>
      <c r="R39" s="9"/>
      <c r="S39" s="9"/>
    </row>
    <row r="40" spans="1:19" s="4" customFormat="1" ht="31.5" x14ac:dyDescent="0.25">
      <c r="A40" s="44" t="s">
        <v>37</v>
      </c>
      <c r="B40" s="45" t="s">
        <v>25</v>
      </c>
      <c r="C40" s="12" t="s">
        <v>28</v>
      </c>
      <c r="D40" s="14">
        <f>D41</f>
        <v>0.52800000000000002</v>
      </c>
      <c r="E40" s="24"/>
      <c r="F40" s="14">
        <f t="shared" ref="F40" si="6">F41</f>
        <v>57671</v>
      </c>
      <c r="G40" s="14"/>
      <c r="H40" s="14">
        <f t="shared" si="0"/>
        <v>57671</v>
      </c>
      <c r="I40" s="14"/>
      <c r="J40" s="14">
        <f t="shared" si="1"/>
        <v>-57671</v>
      </c>
      <c r="K40" s="51"/>
      <c r="L40" s="9" t="s">
        <v>27</v>
      </c>
      <c r="M40" s="9" t="s">
        <v>27</v>
      </c>
      <c r="N40" s="9" t="s">
        <v>27</v>
      </c>
      <c r="O40" s="9" t="s">
        <v>27</v>
      </c>
      <c r="P40" s="9" t="s">
        <v>27</v>
      </c>
      <c r="Q40" s="9" t="s">
        <v>27</v>
      </c>
      <c r="R40" s="9" t="s">
        <v>27</v>
      </c>
      <c r="S40" s="9" t="s">
        <v>27</v>
      </c>
    </row>
    <row r="41" spans="1:19" ht="110.25" x14ac:dyDescent="0.25">
      <c r="A41" s="9" t="s">
        <v>38</v>
      </c>
      <c r="B41" s="25" t="s">
        <v>39</v>
      </c>
      <c r="C41" s="32" t="s">
        <v>28</v>
      </c>
      <c r="D41" s="33">
        <v>0.52800000000000002</v>
      </c>
      <c r="E41" s="9"/>
      <c r="F41" s="37">
        <v>57671</v>
      </c>
      <c r="G41" s="17" t="s">
        <v>63</v>
      </c>
      <c r="H41" s="17">
        <f t="shared" si="0"/>
        <v>57671</v>
      </c>
      <c r="I41" s="17"/>
      <c r="J41" s="17">
        <f t="shared" si="1"/>
        <v>-57671</v>
      </c>
      <c r="K41" s="51"/>
      <c r="L41" s="9" t="s">
        <v>27</v>
      </c>
      <c r="M41" s="9" t="s">
        <v>27</v>
      </c>
      <c r="N41" s="9" t="s">
        <v>27</v>
      </c>
      <c r="O41" s="9" t="s">
        <v>27</v>
      </c>
      <c r="P41" s="9" t="s">
        <v>27</v>
      </c>
      <c r="Q41" s="9" t="s">
        <v>27</v>
      </c>
      <c r="R41" s="9" t="s">
        <v>27</v>
      </c>
      <c r="S41" s="9" t="s">
        <v>27</v>
      </c>
    </row>
    <row r="42" spans="1:19" s="4" customFormat="1" x14ac:dyDescent="0.25">
      <c r="A42" s="12" t="s">
        <v>36</v>
      </c>
      <c r="B42" s="45" t="s">
        <v>26</v>
      </c>
      <c r="C42" s="12"/>
      <c r="D42" s="14">
        <f>D43</f>
        <v>0.60799999999999998</v>
      </c>
      <c r="E42" s="14"/>
      <c r="F42" s="14">
        <f>F43+F44+F46</f>
        <v>136575.70600000001</v>
      </c>
      <c r="G42" s="15">
        <f>G46+G45</f>
        <v>24450.028999999999</v>
      </c>
      <c r="H42" s="14">
        <f t="shared" si="0"/>
        <v>136575.70600000001</v>
      </c>
      <c r="I42" s="14">
        <f>I46+I45</f>
        <v>24450.028999999999</v>
      </c>
      <c r="J42" s="14">
        <f t="shared" si="1"/>
        <v>-112125.67700000001</v>
      </c>
      <c r="K42" s="51"/>
      <c r="L42" s="9" t="s">
        <v>27</v>
      </c>
      <c r="M42" s="9" t="s">
        <v>27</v>
      </c>
      <c r="N42" s="9" t="s">
        <v>27</v>
      </c>
      <c r="O42" s="9" t="s">
        <v>27</v>
      </c>
      <c r="P42" s="9" t="s">
        <v>27</v>
      </c>
      <c r="Q42" s="9" t="s">
        <v>27</v>
      </c>
      <c r="R42" s="9" t="s">
        <v>27</v>
      </c>
      <c r="S42" s="9" t="s">
        <v>27</v>
      </c>
    </row>
    <row r="43" spans="1:19" ht="78.75" x14ac:dyDescent="0.25">
      <c r="A43" s="46" t="s">
        <v>52</v>
      </c>
      <c r="B43" s="47" t="s">
        <v>53</v>
      </c>
      <c r="C43" s="32" t="s">
        <v>28</v>
      </c>
      <c r="D43" s="48">
        <v>0.60799999999999998</v>
      </c>
      <c r="E43" s="9"/>
      <c r="F43" s="35">
        <v>106176.717</v>
      </c>
      <c r="G43" s="17" t="s">
        <v>63</v>
      </c>
      <c r="H43" s="17">
        <f t="shared" si="0"/>
        <v>106176.717</v>
      </c>
      <c r="I43" s="17"/>
      <c r="J43" s="17">
        <f t="shared" si="1"/>
        <v>-106176.717</v>
      </c>
      <c r="K43" s="51"/>
      <c r="L43" s="9" t="s">
        <v>27</v>
      </c>
      <c r="M43" s="9" t="s">
        <v>27</v>
      </c>
      <c r="N43" s="9" t="s">
        <v>27</v>
      </c>
      <c r="O43" s="9" t="s">
        <v>27</v>
      </c>
      <c r="P43" s="9" t="s">
        <v>27</v>
      </c>
      <c r="Q43" s="9" t="s">
        <v>27</v>
      </c>
      <c r="R43" s="9" t="s">
        <v>27</v>
      </c>
      <c r="S43" s="9" t="s">
        <v>27</v>
      </c>
    </row>
    <row r="44" spans="1:19" ht="63" x14ac:dyDescent="0.25">
      <c r="A44" s="38" t="s">
        <v>54</v>
      </c>
      <c r="B44" s="47" t="s">
        <v>55</v>
      </c>
      <c r="C44" s="40" t="s">
        <v>29</v>
      </c>
      <c r="D44" s="40">
        <v>1</v>
      </c>
      <c r="E44" s="18"/>
      <c r="F44" s="35">
        <v>6031.3459999999995</v>
      </c>
      <c r="G44" s="17" t="s">
        <v>63</v>
      </c>
      <c r="H44" s="17">
        <f t="shared" si="0"/>
        <v>6031.3459999999995</v>
      </c>
      <c r="I44" s="17"/>
      <c r="J44" s="17">
        <f t="shared" si="1"/>
        <v>-6031.3459999999995</v>
      </c>
      <c r="K44" s="51"/>
      <c r="L44" s="9" t="s">
        <v>27</v>
      </c>
      <c r="M44" s="9" t="s">
        <v>27</v>
      </c>
      <c r="N44" s="9" t="s">
        <v>27</v>
      </c>
      <c r="O44" s="9" t="s">
        <v>27</v>
      </c>
      <c r="P44" s="9" t="s">
        <v>27</v>
      </c>
      <c r="Q44" s="9" t="s">
        <v>27</v>
      </c>
      <c r="R44" s="9" t="s">
        <v>27</v>
      </c>
      <c r="S44" s="9" t="s">
        <v>27</v>
      </c>
    </row>
    <row r="45" spans="1:19" ht="78.75" x14ac:dyDescent="0.25">
      <c r="A45" s="38" t="s">
        <v>81</v>
      </c>
      <c r="B45" s="47" t="s">
        <v>82</v>
      </c>
      <c r="C45" s="40" t="s">
        <v>58</v>
      </c>
      <c r="D45" s="40">
        <v>0</v>
      </c>
      <c r="E45" s="18">
        <v>3</v>
      </c>
      <c r="F45" s="35">
        <v>0</v>
      </c>
      <c r="G45" s="17">
        <v>2664.3150000000001</v>
      </c>
      <c r="H45" s="17">
        <v>0</v>
      </c>
      <c r="I45" s="17">
        <v>2664.3150000000001</v>
      </c>
      <c r="J45" s="17">
        <v>2664.3150000000001</v>
      </c>
      <c r="K45" s="51"/>
      <c r="L45" s="9"/>
      <c r="M45" s="9"/>
      <c r="N45" s="9"/>
      <c r="O45" s="9"/>
      <c r="P45" s="9"/>
      <c r="Q45" s="9"/>
      <c r="R45" s="9"/>
      <c r="S45" s="9"/>
    </row>
    <row r="46" spans="1:19" x14ac:dyDescent="0.25">
      <c r="A46" s="49" t="s">
        <v>56</v>
      </c>
      <c r="B46" s="47" t="s">
        <v>57</v>
      </c>
      <c r="C46" s="40" t="s">
        <v>58</v>
      </c>
      <c r="D46" s="50">
        <v>1</v>
      </c>
      <c r="E46" s="21">
        <v>1</v>
      </c>
      <c r="F46" s="35">
        <v>24367.643</v>
      </c>
      <c r="G46" s="17">
        <f>G47</f>
        <v>21785.714</v>
      </c>
      <c r="H46" s="17">
        <f t="shared" si="0"/>
        <v>24367.643</v>
      </c>
      <c r="I46" s="17">
        <f>I47</f>
        <v>21785.714</v>
      </c>
      <c r="J46" s="17">
        <f t="shared" si="1"/>
        <v>-2581.9290000000001</v>
      </c>
      <c r="K46" s="51"/>
      <c r="L46" s="9" t="s">
        <v>27</v>
      </c>
      <c r="M46" s="9" t="s">
        <v>27</v>
      </c>
      <c r="N46" s="9" t="s">
        <v>27</v>
      </c>
      <c r="O46" s="9" t="s">
        <v>27</v>
      </c>
      <c r="P46" s="9" t="s">
        <v>27</v>
      </c>
      <c r="Q46" s="9" t="s">
        <v>27</v>
      </c>
      <c r="R46" s="9" t="s">
        <v>27</v>
      </c>
      <c r="S46" s="9" t="s">
        <v>27</v>
      </c>
    </row>
    <row r="47" spans="1:19" s="26" customFormat="1" ht="63" x14ac:dyDescent="0.25">
      <c r="A47" s="49" t="s">
        <v>59</v>
      </c>
      <c r="B47" s="47" t="s">
        <v>60</v>
      </c>
      <c r="C47" s="40"/>
      <c r="D47" s="50">
        <v>1</v>
      </c>
      <c r="E47" s="21">
        <v>1</v>
      </c>
      <c r="F47" s="35">
        <v>24367.643</v>
      </c>
      <c r="G47" s="22">
        <v>21785.714</v>
      </c>
      <c r="H47" s="17">
        <f t="shared" si="0"/>
        <v>24367.643</v>
      </c>
      <c r="I47" s="22">
        <f>G47</f>
        <v>21785.714</v>
      </c>
      <c r="J47" s="17">
        <f t="shared" si="1"/>
        <v>-2581.9290000000001</v>
      </c>
      <c r="K47" s="9" t="s">
        <v>62</v>
      </c>
      <c r="L47" s="9" t="s">
        <v>27</v>
      </c>
      <c r="M47" s="9" t="s">
        <v>27</v>
      </c>
      <c r="N47" s="9" t="s">
        <v>27</v>
      </c>
      <c r="O47" s="9" t="s">
        <v>27</v>
      </c>
      <c r="P47" s="9" t="s">
        <v>27</v>
      </c>
      <c r="Q47" s="9" t="s">
        <v>27</v>
      </c>
      <c r="R47" s="9" t="s">
        <v>27</v>
      </c>
      <c r="S47" s="9" t="s">
        <v>27</v>
      </c>
    </row>
    <row r="48" spans="1:19" x14ac:dyDescent="0.25">
      <c r="A48" s="27"/>
      <c r="B48" s="28"/>
      <c r="C48" s="27"/>
      <c r="D48" s="29"/>
      <c r="E48" s="27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x14ac:dyDescent="0.25">
      <c r="A49" s="69" t="s">
        <v>64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1:19" x14ac:dyDescent="0.25">
      <c r="B50" s="1"/>
    </row>
    <row r="51" spans="1:19" s="4" customFormat="1" ht="30.75" customHeight="1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9" x14ac:dyDescent="0.25">
      <c r="A52" s="1"/>
      <c r="B52" s="1"/>
      <c r="C52" s="1"/>
      <c r="D52" s="1"/>
      <c r="E52" s="1"/>
      <c r="F52" s="1"/>
    </row>
  </sheetData>
  <mergeCells count="20">
    <mergeCell ref="A51:N51"/>
    <mergeCell ref="A14:A15"/>
    <mergeCell ref="B14:S14"/>
    <mergeCell ref="D15:E15"/>
    <mergeCell ref="F15:G15"/>
    <mergeCell ref="H15:K15"/>
    <mergeCell ref="L15:O15"/>
    <mergeCell ref="P15:Q15"/>
    <mergeCell ref="R15:S15"/>
    <mergeCell ref="A49:S49"/>
    <mergeCell ref="A12:S12"/>
    <mergeCell ref="O1:S1"/>
    <mergeCell ref="A4:S4"/>
    <mergeCell ref="A5:S5"/>
    <mergeCell ref="A6:S6"/>
    <mergeCell ref="A8:S8"/>
    <mergeCell ref="A3:S3"/>
    <mergeCell ref="A9:S9"/>
    <mergeCell ref="A10:S10"/>
    <mergeCell ref="A11:S11"/>
  </mergeCells>
  <pageMargins left="0.31496062992125984" right="0.31496062992125984" top="0.59055118110236227" bottom="0.39370078740157483" header="0.11811023622047245" footer="0.19685039370078741"/>
  <pageSetup paperSize="8" scale="80" orientation="landscape" r:id="rId1"/>
  <rowBreaks count="2" manualBreakCount="2">
    <brk id="23" max="18" man="1"/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Город</vt:lpstr>
      <vt:lpstr>Город!Заголовки_для_печати</vt:lpstr>
      <vt:lpstr>Город!Область_печати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peo4</dc:creator>
  <cp:lastModifiedBy>pto4</cp:lastModifiedBy>
  <cp:lastPrinted>2020-10-02T03:52:20Z</cp:lastPrinted>
  <dcterms:created xsi:type="dcterms:W3CDTF">2018-11-26T05:23:32Z</dcterms:created>
  <dcterms:modified xsi:type="dcterms:W3CDTF">2020-10-02T04:40:41Z</dcterms:modified>
</cp:coreProperties>
</file>